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B36A8C16-1D05-C647-9A5F-288BE9715E5A}" xr6:coauthVersionLast="47" xr6:coauthVersionMax="47" xr10:uidLastSave="{00000000-0000-0000-0000-000000000000}"/>
  <bookViews>
    <workbookView xWindow="6860" yWindow="4380" windowWidth="27640" windowHeight="16680" xr2:uid="{D022D111-3C8E-F24B-BFDC-AF796264EE05}"/>
  </bookViews>
  <sheets>
    <sheet name="PT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N2" i="1" s="1" a="1"/>
  <c r="C2" i="1"/>
  <c r="B2" i="1"/>
  <c r="N2" i="1" l="1"/>
  <c r="P4" i="1"/>
  <c r="R4" i="1"/>
  <c r="O3" i="1"/>
  <c r="P3" i="1"/>
  <c r="Q3" i="1"/>
  <c r="R3" i="1"/>
  <c r="O4" i="1"/>
  <c r="Q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<sst xmlns="http://schemas.openxmlformats.org/spreadsheetml/2006/main" count="41" uniqueCount="14">
  <si>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</si>
  <si>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</si>
  <si>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</si>
  <si>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</si>
  <si>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</si>
  <si>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</si>
  <si>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</si>
  <si>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</si>
  <si>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</si>
  <si>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</si>
  <si>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PT</t>
  </si>
  <si>
    <t/>
  </si>
  <si>
    <t>Brand</t>
  </si>
  <si>
    <t>Unbranded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</si>
</sst>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6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theme="10"/>
      <name val="Aptos Narrow"/>
      <family val="2"/>
      <scheme val="minor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1"/>
    <xf numFmtId="0" fontId="3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4" fillId="0" borderId="0" xfId="0" applyFont="1"/>
    <xf numFmtId="0" fontId="5" fillId="0" borderId="0" xfId="0" applyFon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1E2FF-9203-9849-AC9B-F70BD1BDCACB}">
  <dimension ref="A1:S13"/>
  <sheetViews>
    <sheetView tabSelected="1" workbookViewId="0">
      <selection activeCell="F34" sqref="F34"/>
    </sheetView>
  </sheetViews>
  <sheetFormatPr baseColWidth="10" defaultColWidth="8.83203125" defaultRowHeight="15" x14ac:dyDescent="0.2"/>
  <cols>
    <col min="1" max="1" width="20.33203125" customWidth="1"/>
    <col min="2" max="2" width="28.6640625" customWidth="1"/>
    <col min="3" max="3" width="16.5" customWidth="1"/>
    <col min="4" max="4" width="19.6640625" customWidth="1"/>
    <col min="6" max="6" width="14.5" customWidth="1"/>
    <col min="9" max="9" width="12.1640625" customWidth="1"/>
    <col min="10" max="10" width="19.1640625" customWidth="1"/>
    <col min="14" max="14" width="27.5" bestFit="1" customWidth="1"/>
    <col min="19" max="19" width="10.5" customWidth="1"/>
  </cols>
  <sheetData>
    <row r="1" spans="1:19" ht="1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9" ht="32" x14ac:dyDescent="0.2">
      <c r="A2" s="2" t="s">
        <v>10</v>
      </c>
      <c r="B2" s="3" t="str">
        <f>HYPERLINK("https://otsuka-europe-crm.veevavault.com/ui/#object/approved_document__v/V5OZ06G6O6RFL1P", "ES Veeva Privacy Notice Email")</f>
        <v>ES Veeva Privacy Notice Email</v>
      </c>
      <c r="C2" s="4" t="str">
        <f>HYPERLINK("https://otsuka-europe-crm.veevavault.com/ui/#object/sent_email__v/VBLZ025E82H6M29", "SE-000282655")</f>
        <v>SE-000282655</v>
      </c>
      <c r="D2" s="5">
        <v>45931.549641203703</v>
      </c>
      <c r="E2" s="6">
        <v>1</v>
      </c>
      <c r="F2" s="6">
        <v>2</v>
      </c>
      <c r="G2" s="6">
        <v>0</v>
      </c>
      <c r="H2" s="5" t="s">
        <v>11</v>
      </c>
      <c r="I2" s="6">
        <v>0</v>
      </c>
      <c r="J2" s="5">
        <v>45931.532164351855</v>
      </c>
      <c r="N2" s="7" t="str" cm="1">
        <f t="array" ref="N2:N4">_xlfn.UNIQUE(B:B)</f>
        <v>Approved Document Name</v>
      </c>
      <c r="O2" s="8" t="s">
        <v>4</v>
      </c>
      <c r="P2" s="8" t="s">
        <v>5</v>
      </c>
      <c r="Q2" s="8" t="s">
        <v>6</v>
      </c>
      <c r="R2" s="8" t="s">
        <v>8</v>
      </c>
      <c r="S2" s="8" t="s">
        <v>12</v>
      </c>
    </row>
    <row r="3" spans="1:19" x14ac:dyDescent="0.2">
      <c r="A3" s="2" t="s">
        <v>10</v>
      </c>
      <c r="B3" s="4" t="str">
        <f t="shared" ref="B3:B13" si="0">HYPERLINK("https://otsuka-europe-crm.veevavault.com/ui/#object/approved_document__v/V5OZ06G6O6RFL1P", "ES Veeva Privacy Notice Email")</f>
        <v>ES Veeva Privacy Notice Email</v>
      </c>
      <c r="C3" s="4" t="str">
        <f>HYPERLINK("https://otsuka-europe-crm.veevavault.com/ui/#object/sent_email__v/VBLZ025E82H6M51", "SE-000282656")</f>
        <v>SE-000282656</v>
      </c>
      <c r="D3" s="5">
        <v>45931.759398148148</v>
      </c>
      <c r="E3" s="6">
        <v>1</v>
      </c>
      <c r="F3" s="6">
        <v>1</v>
      </c>
      <c r="G3" s="6">
        <v>0</v>
      </c>
      <c r="H3" s="5" t="s">
        <v>11</v>
      </c>
      <c r="I3" s="6">
        <v>0</v>
      </c>
      <c r="J3" s="5">
        <v>45931.535208333335</v>
      </c>
      <c r="N3" t="str">
        <v>ES Veeva Privacy Notice Email</v>
      </c>
      <c r="O3">
        <f>SUMIF($B:$B,$N3,$E:$E)</f>
        <v>11</v>
      </c>
      <c r="P3">
        <f>SUMIF($B:$B,$N3,$F:$F)</f>
        <v>19</v>
      </c>
      <c r="Q3">
        <f>SUMIF($B:$B,$N3,$G:$G)</f>
        <v>0</v>
      </c>
      <c r="R3">
        <f>SUMIF($B:$B,$N3,$I:$I)</f>
        <v>0</v>
      </c>
      <c r="S3" t="s">
        <v>13</v>
      </c>
    </row>
    <row r="4" spans="1:19" x14ac:dyDescent="0.2">
      <c r="A4" s="2" t="s">
        <v>10</v>
      </c>
      <c r="B4" s="4" t="str">
        <f t="shared" si="0"/>
        <v>ES Veeva Privacy Notice Email</v>
      </c>
      <c r="C4" s="4" t="str">
        <f>HYPERLINK("https://otsuka-europe-crm.veevavault.com/ui/#object/sent_email__v/VBLZ025E82H6MDD", "SE-000282657")</f>
        <v>SE-000282657</v>
      </c>
      <c r="D4" s="5">
        <v>45931.588807870372</v>
      </c>
      <c r="E4" s="6">
        <v>1</v>
      </c>
      <c r="F4" s="6">
        <v>2</v>
      </c>
      <c r="G4" s="6">
        <v>0</v>
      </c>
      <c r="H4" s="5" t="s">
        <v>11</v>
      </c>
      <c r="I4" s="6">
        <v>0</v>
      </c>
      <c r="J4" s="5">
        <v>45931.537037037036</v>
      </c>
      <c r="N4">
        <v>0</v>
      </c>
      <c r="O4">
        <f>SUMIF($B:$B,$N4,$E:$E)</f>
        <v>0</v>
      </c>
      <c r="P4">
        <f>SUMIF($B:$B,$N4,$F:$F)</f>
        <v>0</v>
      </c>
      <c r="Q4">
        <f>SUMIF($B:$B,$N4,$G:$G)</f>
        <v>0</v>
      </c>
      <c r="R4">
        <f>SUMIF($B:$B,$N4,$I:$I)</f>
        <v>0</v>
      </c>
    </row>
    <row r="5" spans="1:19" x14ac:dyDescent="0.2">
      <c r="A5" s="2" t="s">
        <v>10</v>
      </c>
      <c r="B5" s="4" t="str">
        <f t="shared" si="0"/>
        <v>ES Veeva Privacy Notice Email</v>
      </c>
      <c r="C5" s="4" t="str">
        <f>HYPERLINK("https://otsuka-europe-crm.veevavault.com/ui/#object/sent_email__v/VBLZ025E82H6MIX", "SE-000282659")</f>
        <v>SE-000282659</v>
      </c>
      <c r="D5" s="5">
        <v>45931.800439814811</v>
      </c>
      <c r="E5" s="6">
        <v>1</v>
      </c>
      <c r="F5" s="6">
        <v>2</v>
      </c>
      <c r="G5" s="6">
        <v>0</v>
      </c>
      <c r="H5" s="5" t="s">
        <v>11</v>
      </c>
      <c r="I5" s="6">
        <v>0</v>
      </c>
      <c r="J5" s="5">
        <v>45931.537928240738</v>
      </c>
    </row>
    <row r="6" spans="1:19" x14ac:dyDescent="0.2">
      <c r="A6" s="2" t="s">
        <v>10</v>
      </c>
      <c r="B6" s="4" t="str">
        <f t="shared" si="0"/>
        <v>ES Veeva Privacy Notice Email</v>
      </c>
      <c r="C6" s="4" t="str">
        <f>HYPERLINK("https://otsuka-europe-crm.veevavault.com/ui/#object/sent_email__v/VBLZ025E82H6MLP", "SE-000282660")</f>
        <v>SE-000282660</v>
      </c>
      <c r="D6" s="5">
        <v>45931.978229166663</v>
      </c>
      <c r="E6" s="6">
        <v>1</v>
      </c>
      <c r="F6" s="6">
        <v>2</v>
      </c>
      <c r="G6" s="6">
        <v>0</v>
      </c>
      <c r="H6" s="5" t="s">
        <v>11</v>
      </c>
      <c r="I6" s="6">
        <v>0</v>
      </c>
      <c r="J6" s="5">
        <v>45931.540127314816</v>
      </c>
    </row>
    <row r="7" spans="1:19" x14ac:dyDescent="0.2">
      <c r="A7" s="2" t="s">
        <v>10</v>
      </c>
      <c r="B7" s="4" t="str">
        <f t="shared" si="0"/>
        <v>ES Veeva Privacy Notice Email</v>
      </c>
      <c r="C7" s="4" t="str">
        <f>HYPERLINK("https://otsuka-europe-crm.veevavault.com/ui/#object/sent_email__v/VBLZ025E82H6MR9", "SE-000282661")</f>
        <v>SE-000282661</v>
      </c>
      <c r="D7" s="5">
        <v>45931.653344907405</v>
      </c>
      <c r="E7" s="6">
        <v>1</v>
      </c>
      <c r="F7" s="6">
        <v>2</v>
      </c>
      <c r="G7" s="6">
        <v>0</v>
      </c>
      <c r="H7" s="5" t="s">
        <v>11</v>
      </c>
      <c r="I7" s="6">
        <v>0</v>
      </c>
      <c r="J7" s="5">
        <v>45931.541516203702</v>
      </c>
    </row>
    <row r="8" spans="1:19" x14ac:dyDescent="0.2">
      <c r="A8" s="2" t="s">
        <v>10</v>
      </c>
      <c r="B8" s="4" t="str">
        <f t="shared" si="0"/>
        <v>ES Veeva Privacy Notice Email</v>
      </c>
      <c r="C8" s="4" t="str">
        <f>HYPERLINK("https://otsuka-europe-crm.veevavault.com/ui/#object/sent_email__v/VBLZ025E82H6N2D", "SE-000282662")</f>
        <v>SE-000282662</v>
      </c>
      <c r="D8" s="5">
        <v>45931.594733796293</v>
      </c>
      <c r="E8" s="6">
        <v>1</v>
      </c>
      <c r="F8" s="6">
        <v>1</v>
      </c>
      <c r="G8" s="6">
        <v>0</v>
      </c>
      <c r="H8" s="5" t="s">
        <v>11</v>
      </c>
      <c r="I8" s="6">
        <v>0</v>
      </c>
      <c r="J8" s="5">
        <v>45931.544942129629</v>
      </c>
    </row>
    <row r="9" spans="1:19" x14ac:dyDescent="0.2">
      <c r="A9" s="2" t="s">
        <v>10</v>
      </c>
      <c r="B9" s="4" t="str">
        <f t="shared" si="0"/>
        <v>ES Veeva Privacy Notice Email</v>
      </c>
      <c r="C9" s="4" t="str">
        <f>HYPERLINK("https://otsuka-europe-crm.veevavault.com/ui/#object/sent_email__v/VBLZ025E82H73NL", "SE-000282739")</f>
        <v>SE-000282739</v>
      </c>
      <c r="D9" s="5">
        <v>45931.891828703701</v>
      </c>
      <c r="E9" s="6">
        <v>1</v>
      </c>
      <c r="F9" s="6">
        <v>1</v>
      </c>
      <c r="G9" s="6">
        <v>0</v>
      </c>
      <c r="H9" s="5" t="s">
        <v>11</v>
      </c>
      <c r="I9" s="6">
        <v>0</v>
      </c>
      <c r="J9" s="5">
        <v>45931.71162037037</v>
      </c>
    </row>
    <row r="10" spans="1:19" x14ac:dyDescent="0.2">
      <c r="A10" s="2" t="s">
        <v>10</v>
      </c>
      <c r="B10" s="4" t="str">
        <f t="shared" si="0"/>
        <v>ES Veeva Privacy Notice Email</v>
      </c>
      <c r="C10" s="4" t="str">
        <f>HYPERLINK("https://otsuka-europe-crm.veevavault.com/ui/#object/sent_email__v/VBL000000015084", "SE-001400172")</f>
        <v>SE-001400172</v>
      </c>
      <c r="D10" s="5" t="s">
        <v>11</v>
      </c>
      <c r="E10" s="6">
        <v>0</v>
      </c>
      <c r="F10" s="6">
        <v>0</v>
      </c>
      <c r="G10" s="6">
        <v>0</v>
      </c>
      <c r="H10" s="5" t="s">
        <v>11</v>
      </c>
      <c r="I10" s="6">
        <v>0</v>
      </c>
      <c r="J10" s="5">
        <v>46038.652337962965</v>
      </c>
    </row>
    <row r="11" spans="1:19" x14ac:dyDescent="0.2">
      <c r="A11" s="2" t="s">
        <v>10</v>
      </c>
      <c r="B11" s="4" t="str">
        <f t="shared" si="0"/>
        <v>ES Veeva Privacy Notice Email</v>
      </c>
      <c r="C11" s="4" t="str">
        <f>HYPERLINK("https://otsuka-europe-crm.veevavault.com/ui/#object/sent_email__v/VBL000000015085", "SE-001400173")</f>
        <v>SE-001400173</v>
      </c>
      <c r="D11" s="5">
        <v>46038.721817129626</v>
      </c>
      <c r="E11" s="6">
        <v>1</v>
      </c>
      <c r="F11" s="6">
        <v>1</v>
      </c>
      <c r="G11" s="6">
        <v>0</v>
      </c>
      <c r="H11" s="5" t="s">
        <v>11</v>
      </c>
      <c r="I11" s="6">
        <v>0</v>
      </c>
      <c r="J11" s="5">
        <v>46038.654583333337</v>
      </c>
    </row>
    <row r="12" spans="1:19" x14ac:dyDescent="0.2">
      <c r="A12" s="2" t="s">
        <v>10</v>
      </c>
      <c r="B12" s="4" t="str">
        <f t="shared" si="0"/>
        <v>ES Veeva Privacy Notice Email</v>
      </c>
      <c r="C12" s="4" t="str">
        <f>HYPERLINK("https://otsuka-europe-crm.veevavault.com/ui/#object/sent_email__v/VBL00000001C458", "SE-001403852")</f>
        <v>SE-001403852</v>
      </c>
      <c r="D12" s="5">
        <v>46078.691388888888</v>
      </c>
      <c r="E12" s="6">
        <v>1</v>
      </c>
      <c r="F12" s="6">
        <v>4</v>
      </c>
      <c r="G12" s="6">
        <v>0</v>
      </c>
      <c r="H12" s="5" t="s">
        <v>11</v>
      </c>
      <c r="I12" s="6">
        <v>0</v>
      </c>
      <c r="J12" s="5">
        <v>46065.435960648145</v>
      </c>
    </row>
    <row r="13" spans="1:19" x14ac:dyDescent="0.2">
      <c r="A13" s="2" t="s">
        <v>10</v>
      </c>
      <c r="B13" s="4" t="str">
        <f t="shared" si="0"/>
        <v>ES Veeva Privacy Notice Email</v>
      </c>
      <c r="C13" s="4" t="str">
        <f>HYPERLINK("https://otsuka-europe-crm.veevavault.com/ui/#object/sent_email__v/VBL00000001C459", "SE-001403853")</f>
        <v>SE-001403853</v>
      </c>
      <c r="D13" s="5">
        <v>46065.439988425926</v>
      </c>
      <c r="E13" s="6">
        <v>1</v>
      </c>
      <c r="F13" s="6">
        <v>1</v>
      </c>
      <c r="G13" s="6">
        <v>0</v>
      </c>
      <c r="H13" s="5" t="s">
        <v>11</v>
      </c>
      <c r="I13" s="6">
        <v>0</v>
      </c>
      <c r="J13" s="5">
        <v>46065.439618055556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2026-03-25T17:21:50Z</dcterms:created>
  <dcterms:modified xsi:type="dcterms:W3CDTF">2026-03-25T17:22:00Z</dcterms:modified>
</cp:coreProperties>
</file>