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5"/>
  <workbookPr/>
  <mc:AlternateContent xmlns:mc="http://schemas.openxmlformats.org/markup-compatibility/2006">
    <mc:Choice Requires="x15">
      <x15ac:absPath xmlns:x15ac="http://schemas.microsoft.com/office/spreadsheetml/2010/11/ac" url="/Users/Matt/Downloads/"/>
    </mc:Choice>
  </mc:AlternateContent>
  <xr:revisionPtr revIDLastSave="0" documentId="8_{66016EE5-2B9E-1D49-BA89-787E1CBADB5F}" xr6:coauthVersionLast="47" xr6:coauthVersionMax="47" xr10:uidLastSave="{00000000-0000-0000-0000-000000000000}"/>
  <bookViews>
    <workbookView xWindow="6860" yWindow="4380" windowWidth="27640" windowHeight="16680" xr2:uid="{5EA7FC2A-A69E-1A46-8ADD-310E40150567}"/>
  </bookViews>
  <sheets>
    <sheet name="IE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" i="1" l="1"/>
  <c r="B7" i="1"/>
  <c r="C6" i="1"/>
  <c r="B6" i="1"/>
  <c r="C5" i="1"/>
  <c r="B5" i="1"/>
  <c r="C4" i="1"/>
  <c r="B4" i="1"/>
  <c r="C3" i="1"/>
  <c r="B3" i="1"/>
  <c r="C2" i="1"/>
  <c r="B2" i="1"/>
  <c r="N2" i="1" s="1" a="1"/>
  <c r="N2" i="1" l="1"/>
  <c r="O3" i="1"/>
  <c r="P3" i="1"/>
  <c r="Q3" i="1"/>
  <c r="R3" i="1"/>
  <c r="S3" i="1"/>
  <c r="O4" i="1"/>
  <c r="P4" i="1"/>
  <c r="Q4" i="1"/>
  <c r="R4" i="1"/>
  <c r="S4" i="1"/>
  <c r="O5" i="1"/>
  <c r="P5" i="1"/>
  <c r="Q5" i="1"/>
  <c r="R5" i="1"/>
  <c r="S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<sst xmlns="http://schemas.openxmlformats.org/spreadsheetml/2006/main" count="29" uniqueCount="14">
  <si>
    <t>Primary Country [**]</t>
  </si>
  <si>
    <t>Approved Document Name</t>
  </si>
  <si>
    <t>Sent Email Name</t>
  </si>
  <si>
    <t>Last Open</t>
  </si>
  <si>
    <t>Opened</t>
  </si>
  <si>
    <t>Total Opens</t>
  </si>
  <si>
    <t>Clicked</t>
  </si>
  <si>
    <t>Last Click</t>
  </si>
  <si>
    <t>Total Clicks</t>
  </si>
  <si>
    <t>Sent Date</t>
  </si>
  <si>
    <t>IE</t>
  </si>
  <si>
    <t/>
  </si>
  <si>
    <t>Sent</t>
  </si>
  <si>
    <t>Brand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</si>
</sst>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809]dd\ mmm\ yyyy\ hh:mm\ ;@"/>
  </numFmts>
  <fonts count="5" x14ac:knownFonts="1">
    <font>
      <sz val="11"/>
      <color indexed="8"/>
      <name val="Aptos Narrow"/>
      <family val="2"/>
      <scheme val="minor"/>
    </font>
    <font>
      <b/>
      <sz val="11"/>
      <name val="Calibri"/>
      <family val="2"/>
    </font>
    <font>
      <u/>
      <sz val="11"/>
      <color indexed="12"/>
      <name val="Calibri"/>
      <family val="2"/>
    </font>
    <font>
      <b/>
      <sz val="12"/>
      <color indexed="8"/>
      <name val="Aptos Narrow"/>
      <family val="2"/>
      <scheme val="minor"/>
    </font>
    <font>
      <b/>
      <sz val="11"/>
      <color indexed="8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wrapText="1"/>
    </xf>
    <xf numFmtId="0" fontId="0" fillId="0" borderId="0" xfId="0" applyAlignment="1">
      <alignment horizontal="left"/>
    </xf>
    <xf numFmtId="0" fontId="2" fillId="0" borderId="0" xfId="0" applyFont="1"/>
    <xf numFmtId="164" fontId="0" fillId="0" borderId="0" xfId="0" applyNumberFormat="1" applyAlignment="1">
      <alignment horizontal="right"/>
    </xf>
    <xf numFmtId="1" fontId="0" fillId="0" borderId="0" xfId="0" applyNumberFormat="1" applyAlignment="1">
      <alignment horizontal="right"/>
    </xf>
    <xf numFmtId="0" fontId="3" fillId="0" borderId="0" xfId="0" applyFont="1"/>
    <xf numFmtId="0" fontId="4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5067A6-2878-DC40-BE22-3071ADAC2C0D}">
  <dimension ref="A1:T7"/>
  <sheetViews>
    <sheetView tabSelected="1" zoomScale="80" zoomScaleNormal="80" workbookViewId="0">
      <selection activeCell="T2" sqref="T2"/>
    </sheetView>
  </sheetViews>
  <sheetFormatPr baseColWidth="10" defaultColWidth="8.83203125" defaultRowHeight="15" x14ac:dyDescent="0.2"/>
  <cols>
    <col min="1" max="1" width="21.83203125" customWidth="1"/>
    <col min="2" max="2" width="54.6640625" customWidth="1"/>
    <col min="3" max="3" width="18.6640625" customWidth="1"/>
    <col min="4" max="4" width="17.5" customWidth="1"/>
    <col min="6" max="6" width="13.1640625" customWidth="1"/>
    <col min="7" max="7" width="8.33203125" customWidth="1"/>
    <col min="8" max="8" width="19.5" customWidth="1"/>
    <col min="9" max="9" width="13.5" customWidth="1"/>
    <col min="10" max="10" width="16.6640625" customWidth="1"/>
    <col min="14" max="14" width="50.6640625" bestFit="1" customWidth="1"/>
  </cols>
  <sheetData>
    <row r="1" spans="1:20" ht="16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20" ht="16.5" customHeight="1" x14ac:dyDescent="0.2">
      <c r="A2" s="2" t="s">
        <v>10</v>
      </c>
      <c r="B2" s="3" t="str">
        <f>HYPERLINK("https://otsuka-europe-crm.veevavault.com/ui/#object/approved_document__v/V5O000000004021", "OPEL webinar invite VAE UK Lupkynis October 2025 (Neph)")</f>
        <v>OPEL webinar invite VAE UK Lupkynis October 2025 (Neph)</v>
      </c>
      <c r="C2" s="3" t="str">
        <f>HYPERLINK("https://otsuka-europe-crm.veevavault.com/ui/#object/sent_email__v/VBL000000004828", "SE-001381402")</f>
        <v>SE-001381402</v>
      </c>
      <c r="D2" s="4" t="s">
        <v>11</v>
      </c>
      <c r="E2" s="5">
        <v>0</v>
      </c>
      <c r="F2" s="5">
        <v>0</v>
      </c>
      <c r="G2" s="5">
        <v>0</v>
      </c>
      <c r="H2" s="4" t="s">
        <v>11</v>
      </c>
      <c r="I2" s="5">
        <v>0</v>
      </c>
      <c r="J2" s="4">
        <v>45967.678240740737</v>
      </c>
      <c r="N2" s="6" t="str" cm="1">
        <f t="array" ref="N2:N6">_xlfn.UNIQUE(B:B)</f>
        <v>Approved Document Name</v>
      </c>
      <c r="O2" s="7" t="s">
        <v>4</v>
      </c>
      <c r="P2" s="7" t="s">
        <v>5</v>
      </c>
      <c r="Q2" s="7" t="s">
        <v>6</v>
      </c>
      <c r="R2" s="7" t="s">
        <v>8</v>
      </c>
      <c r="S2" s="7" t="s">
        <v>12</v>
      </c>
      <c r="T2" s="7" t="s">
        <v>13</v>
      </c>
    </row>
    <row r="3" spans="1:20" ht="20.25" customHeight="1" x14ac:dyDescent="0.2">
      <c r="A3" s="2" t="s">
        <v>10</v>
      </c>
      <c r="B3" s="3" t="str">
        <f>HYPERLINK("https://otsuka-europe-crm.veevavault.com/ui/#object/approved_document__v/V5OZ025E82TFV8Y", "OPUK HCP Survey Email June 2025")</f>
        <v>OPUK HCP Survey Email June 2025</v>
      </c>
      <c r="C3" s="3" t="str">
        <f>HYPERLINK("https://otsuka-europe-crm.veevavault.com/ui/#object/sent_email__v/VBLZ025E82GM2TX", "SE-000261035")</f>
        <v>SE-000261035</v>
      </c>
      <c r="D3" s="4">
        <v>45916.956192129626</v>
      </c>
      <c r="E3" s="5">
        <v>1</v>
      </c>
      <c r="F3" s="5">
        <v>5</v>
      </c>
      <c r="G3" s="5">
        <v>1</v>
      </c>
      <c r="H3" s="4">
        <v>45915.487939814811</v>
      </c>
      <c r="I3" s="5">
        <v>1</v>
      </c>
      <c r="J3" s="4">
        <v>45915.377870370372</v>
      </c>
      <c r="N3" t="str">
        <v>OPEL webinar invite VAE UK Lupkynis October 2025 (Neph)</v>
      </c>
      <c r="O3">
        <f>SUMIF($B:$B,$N3,$E:$E)</f>
        <v>0</v>
      </c>
      <c r="P3">
        <f>SUMIF($B:$B,$N3,$F:$F)</f>
        <v>0</v>
      </c>
      <c r="Q3">
        <f>SUMIF($B:$B,$N3,$G:$G)</f>
        <v>0</v>
      </c>
      <c r="R3">
        <f>SUMIF($B:$B,$N3,$I:$I)</f>
        <v>0</v>
      </c>
      <c r="S3">
        <f>COUNTIF($B:$B,$N3)</f>
        <v>1</v>
      </c>
    </row>
    <row r="4" spans="1:20" ht="18" customHeight="1" x14ac:dyDescent="0.2">
      <c r="A4" s="2" t="s">
        <v>10</v>
      </c>
      <c r="B4" s="3" t="str">
        <f>HYPERLINK("https://otsuka-europe-crm.veevavault.com/ui/#object/approved_document__v/V5OZ025E82TFV8Y", "OPUK HCP Survey Email June 2025")</f>
        <v>OPUK HCP Survey Email June 2025</v>
      </c>
      <c r="C4" s="3" t="str">
        <f>HYPERLINK("https://otsuka-europe-crm.veevavault.com/ui/#object/sent_email__v/VBLZ025E82GM2TY", "SE-000261036")</f>
        <v>SE-000261036</v>
      </c>
      <c r="D4" s="4" t="s">
        <v>11</v>
      </c>
      <c r="E4" s="5">
        <v>0</v>
      </c>
      <c r="F4" s="5">
        <v>0</v>
      </c>
      <c r="G4" s="5">
        <v>0</v>
      </c>
      <c r="H4" s="4" t="s">
        <v>11</v>
      </c>
      <c r="I4" s="5">
        <v>0</v>
      </c>
      <c r="J4" s="4">
        <v>45915.377824074072</v>
      </c>
      <c r="N4" t="str">
        <v>OPUK HCP Survey Email June 2025</v>
      </c>
      <c r="O4">
        <f t="shared" ref="O4:O5" si="0">SUMIF($B:$B,$N4,$E:$E)</f>
        <v>1</v>
      </c>
      <c r="P4">
        <f t="shared" ref="P4:P5" si="1">SUMIF($B:$B,$N4,$F:$F)</f>
        <v>5</v>
      </c>
      <c r="Q4">
        <f t="shared" ref="Q4:Q5" si="2">SUMIF($B:$B,$N4,$G:$G)</f>
        <v>1</v>
      </c>
      <c r="R4">
        <f t="shared" ref="R4:R5" si="3">SUMIF($B:$B,$N4,$I:$I)</f>
        <v>1</v>
      </c>
      <c r="S4">
        <f t="shared" ref="S4:S5" si="4">COUNTIF($B:$B,$N4)</f>
        <v>3</v>
      </c>
    </row>
    <row r="5" spans="1:20" ht="18.75" customHeight="1" x14ac:dyDescent="0.2">
      <c r="A5" s="2" t="s">
        <v>10</v>
      </c>
      <c r="B5" s="3" t="str">
        <f>HYPERLINK("https://otsuka-europe-crm.veevavault.com/ui/#object/approved_document__v/V5OZ025E82TFV8Y", "OPUK HCP Survey Email June 2025")</f>
        <v>OPUK HCP Survey Email June 2025</v>
      </c>
      <c r="C5" s="3" t="str">
        <f>HYPERLINK("https://otsuka-europe-crm.veevavault.com/ui/#object/sent_email__v/VBLZ025E82GM3CE", "SE-000261600")</f>
        <v>SE-000261600</v>
      </c>
      <c r="D5" s="4" t="s">
        <v>11</v>
      </c>
      <c r="E5" s="5">
        <v>0</v>
      </c>
      <c r="F5" s="5">
        <v>0</v>
      </c>
      <c r="G5" s="5">
        <v>0</v>
      </c>
      <c r="H5" s="4" t="s">
        <v>11</v>
      </c>
      <c r="I5" s="5">
        <v>0</v>
      </c>
      <c r="J5" s="4">
        <v>45915.377905092595</v>
      </c>
      <c r="N5" t="str">
        <v>Otsuka Privacy Notice - UK (v2)</v>
      </c>
      <c r="O5">
        <f t="shared" si="0"/>
        <v>2</v>
      </c>
      <c r="P5">
        <f t="shared" si="1"/>
        <v>4</v>
      </c>
      <c r="Q5">
        <f t="shared" si="2"/>
        <v>1</v>
      </c>
      <c r="R5">
        <f t="shared" si="3"/>
        <v>12</v>
      </c>
      <c r="S5">
        <f t="shared" si="4"/>
        <v>2</v>
      </c>
    </row>
    <row r="6" spans="1:20" x14ac:dyDescent="0.2">
      <c r="A6" s="2" t="s">
        <v>10</v>
      </c>
      <c r="B6" s="3" t="str">
        <f>HYPERLINK("https://otsuka-europe-crm.veevavault.com/ui/#object/approved_document__v/V5OZ025E82PXJSL", "Otsuka Privacy Notice - UK (v2)")</f>
        <v>Otsuka Privacy Notice - UK (v2)</v>
      </c>
      <c r="C6" s="3" t="str">
        <f>HYPERLINK("https://otsuka-europe-crm.veevavault.com/ui/#object/sent_email__v/VBL000000012727", "SE-001399358")</f>
        <v>SE-001399358</v>
      </c>
      <c r="D6" s="4">
        <v>46029.399247685185</v>
      </c>
      <c r="E6" s="5">
        <v>1</v>
      </c>
      <c r="F6" s="5">
        <v>1</v>
      </c>
      <c r="G6" s="5">
        <v>1</v>
      </c>
      <c r="H6" s="4">
        <v>46035.029745370368</v>
      </c>
      <c r="I6" s="5">
        <v>12</v>
      </c>
      <c r="J6" s="4">
        <v>46029.395266203705</v>
      </c>
      <c r="N6">
        <v>0</v>
      </c>
    </row>
    <row r="7" spans="1:20" ht="18.75" customHeight="1" x14ac:dyDescent="0.2">
      <c r="A7" s="2" t="s">
        <v>10</v>
      </c>
      <c r="B7" s="3" t="str">
        <f>HYPERLINK("https://otsuka-europe-crm.veevavault.com/ui/#object/approved_document__v/V5OZ025E82PXJSL", "Otsuka Privacy Notice - UK (v2)")</f>
        <v>Otsuka Privacy Notice - UK (v2)</v>
      </c>
      <c r="C7" s="3" t="str">
        <f>HYPERLINK("https://otsuka-europe-crm.veevavault.com/ui/#object/sent_email__v/VBL000000013805", "SE-001399360")</f>
        <v>SE-001399360</v>
      </c>
      <c r="D7" s="4">
        <v>46030.408125000002</v>
      </c>
      <c r="E7" s="5">
        <v>1</v>
      </c>
      <c r="F7" s="5">
        <v>3</v>
      </c>
      <c r="G7" s="5">
        <v>0</v>
      </c>
      <c r="H7" s="4" t="s">
        <v>11</v>
      </c>
      <c r="I7" s="5">
        <v>0</v>
      </c>
      <c r="J7" s="4">
        <v>46029.409930555557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 Hampsey</dc:creator>
  <cp:lastModifiedBy>Matt Hampsey</cp:lastModifiedBy>
  <dcterms:created xsi:type="dcterms:W3CDTF">2026-03-26T14:43:16Z</dcterms:created>
  <dcterms:modified xsi:type="dcterms:W3CDTF">2026-03-26T14:43:35Z</dcterms:modified>
</cp:coreProperties>
</file>